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Студенты\Управление проектами\Templates\"/>
    </mc:Choice>
  </mc:AlternateContent>
  <bookViews>
    <workbookView xWindow="480" yWindow="45" windowWidth="27795" windowHeight="1360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M9" i="1" l="1"/>
  <c r="M8" i="1"/>
  <c r="M7" i="1"/>
  <c r="M6" i="1"/>
  <c r="I5" i="1"/>
  <c r="J5" i="1"/>
  <c r="K5" i="1"/>
  <c r="L5" i="1"/>
  <c r="I6" i="1"/>
  <c r="J6" i="1"/>
  <c r="K6" i="1"/>
  <c r="L6" i="1"/>
  <c r="I7" i="1"/>
  <c r="J7" i="1"/>
  <c r="K7" i="1"/>
  <c r="L7" i="1"/>
  <c r="I8" i="1"/>
  <c r="J8" i="1"/>
  <c r="K8" i="1"/>
  <c r="L8" i="1"/>
  <c r="I9" i="1"/>
  <c r="J9" i="1"/>
  <c r="K9" i="1"/>
  <c r="L9" i="1"/>
  <c r="I10" i="1"/>
  <c r="J10" i="1"/>
  <c r="K10" i="1"/>
  <c r="L10" i="1"/>
  <c r="I11" i="1"/>
  <c r="J11" i="1"/>
  <c r="K11" i="1"/>
  <c r="L11" i="1"/>
  <c r="I12" i="1"/>
  <c r="J12" i="1"/>
  <c r="K12" i="1"/>
  <c r="L12" i="1"/>
  <c r="I13" i="1"/>
  <c r="J13" i="1"/>
  <c r="K13" i="1"/>
  <c r="L13" i="1"/>
  <c r="I14" i="1"/>
  <c r="J14" i="1"/>
  <c r="K14" i="1"/>
  <c r="L14" i="1"/>
  <c r="I15" i="1"/>
  <c r="J15" i="1"/>
  <c r="K15" i="1"/>
  <c r="L15" i="1"/>
  <c r="J4" i="1"/>
  <c r="K4" i="1"/>
  <c r="L4" i="1"/>
  <c r="I4" i="1"/>
  <c r="H4" i="1"/>
  <c r="H5" i="1"/>
  <c r="H6" i="1"/>
  <c r="H15" i="1"/>
  <c r="E5" i="1"/>
  <c r="C16" i="1" l="1"/>
  <c r="F6" i="1" l="1"/>
  <c r="F4" i="1"/>
  <c r="F5" i="1" s="1"/>
  <c r="E7" i="1" l="1"/>
  <c r="E8" i="1"/>
  <c r="F8" i="1" s="1"/>
  <c r="E9" i="1" s="1"/>
  <c r="E10" i="1"/>
  <c r="F10" i="1" s="1"/>
  <c r="E11" i="1" s="1"/>
  <c r="M5" i="1" l="1"/>
  <c r="F7" i="1"/>
  <c r="M10" i="1"/>
  <c r="F9" i="1" l="1"/>
  <c r="E13" i="1" s="1"/>
  <c r="F11" i="1"/>
  <c r="E12" i="1" l="1"/>
  <c r="M11" i="1" s="1"/>
  <c r="F13" i="1"/>
  <c r="F12" i="1" l="1"/>
  <c r="E14" i="1" s="1"/>
  <c r="M12" i="1" l="1"/>
  <c r="M13" i="1"/>
  <c r="F14" i="1"/>
  <c r="E15" i="1" l="1"/>
  <c r="F15" i="1" s="1"/>
  <c r="N15" i="1" l="1"/>
  <c r="G15" i="1"/>
  <c r="M14" i="1"/>
  <c r="H14" i="1" l="1"/>
  <c r="H7" i="1"/>
  <c r="N7" i="1" l="1"/>
  <c r="G7" i="1"/>
  <c r="G14" i="1"/>
  <c r="N14" i="1"/>
  <c r="H13" i="1" l="1"/>
  <c r="H12" i="1"/>
  <c r="N12" i="1" l="1"/>
  <c r="G12" i="1"/>
  <c r="H11" i="1" s="1"/>
  <c r="N13" i="1"/>
  <c r="G13" i="1"/>
  <c r="H9" i="1" s="1"/>
  <c r="N9" i="1" l="1"/>
  <c r="G9" i="1"/>
  <c r="H8" i="1" s="1"/>
  <c r="N11" i="1"/>
  <c r="G11" i="1"/>
  <c r="H10" i="1" s="1"/>
  <c r="N10" i="1" l="1"/>
  <c r="G10" i="1"/>
  <c r="N8" i="1"/>
  <c r="G8" i="1"/>
  <c r="N6" i="1" l="1"/>
  <c r="N5" i="1"/>
  <c r="G6" i="1" l="1"/>
  <c r="N4" i="1"/>
  <c r="G5" i="1"/>
  <c r="G4" i="1" l="1"/>
</calcChain>
</file>

<file path=xl/sharedStrings.xml><?xml version="1.0" encoding="utf-8"?>
<sst xmlns="http://schemas.openxmlformats.org/spreadsheetml/2006/main" count="52" uniqueCount="38">
  <si>
    <t>Определение выходных результатов проекта</t>
  </si>
  <si>
    <t>-</t>
  </si>
  <si>
    <t>Оценка и выбор поставщика</t>
  </si>
  <si>
    <t>Приобретение аппаратного обеспечения</t>
  </si>
  <si>
    <t>Проектирование ПО</t>
  </si>
  <si>
    <t>Написание кода</t>
  </si>
  <si>
    <t>Тестирование ПО</t>
  </si>
  <si>
    <t>Тестирование аппаратного обеспечения</t>
  </si>
  <si>
    <t>Интеграция аппаратного и программного обеспечения</t>
  </si>
  <si>
    <t>Установка и окончательная приемка</t>
  </si>
  <si>
    <t>РС</t>
  </si>
  <si>
    <t>РФ</t>
  </si>
  <si>
    <t>ПС</t>
  </si>
  <si>
    <t>ПФ</t>
  </si>
  <si>
    <t>Длительность, дней</t>
  </si>
  <si>
    <t>№ ОПР</t>
  </si>
  <si>
    <t>Операции пакета работ (ОПР)</t>
  </si>
  <si>
    <t xml:space="preserve">Свободный резерв </t>
  </si>
  <si>
    <t xml:space="preserve">Полный резерв </t>
  </si>
  <si>
    <t>1 - ФФ</t>
  </si>
  <si>
    <t>1 - СС</t>
  </si>
  <si>
    <t>4,11</t>
  </si>
  <si>
    <t>Рабочие дни</t>
  </si>
  <si>
    <t>Расписание проекта</t>
  </si>
  <si>
    <t>х</t>
  </si>
  <si>
    <t>Таблица 4.4. - Расписание проекта</t>
  </si>
  <si>
    <r>
      <t>Основные правила расчета расписания</t>
    </r>
    <r>
      <rPr>
        <sz val="12"/>
        <color theme="1"/>
        <rFont val="Times New Roman"/>
        <family val="1"/>
        <charset val="204"/>
      </rPr>
      <t>:</t>
    </r>
  </si>
  <si>
    <r>
      <t>·</t>
    </r>
    <r>
      <rPr>
        <sz val="12"/>
        <color theme="1"/>
        <rFont val="Times New Roman"/>
        <family val="1"/>
        <charset val="204"/>
      </rPr>
      <t>     ранний старт (РС) + длительность – 1 = ранний финиш (РФ);</t>
    </r>
  </si>
  <si>
    <r>
      <t>·</t>
    </r>
    <r>
      <rPr>
        <sz val="12"/>
        <color theme="1"/>
        <rFont val="Times New Roman"/>
        <family val="1"/>
        <charset val="204"/>
      </rPr>
      <t>     поздний финиш (ПФ) – длительность + 1 = поздний старт (ПС);</t>
    </r>
  </si>
  <si>
    <r>
      <t>·</t>
    </r>
    <r>
      <rPr>
        <sz val="12"/>
        <color theme="1"/>
        <rFont val="Times New Roman"/>
        <family val="1"/>
        <charset val="204"/>
      </rPr>
      <t>     свободный резерв = РС последующей – РФ текущей – 1;</t>
    </r>
  </si>
  <si>
    <r>
      <t>·</t>
    </r>
    <r>
      <rPr>
        <sz val="12"/>
        <color theme="1"/>
        <rFont val="Times New Roman"/>
        <family val="1"/>
        <charset val="204"/>
      </rPr>
      <t>     полный резерв = ПФ текущей – РФ текущей.</t>
    </r>
  </si>
  <si>
    <t>Одобрение результата заинтересованной стороной 1</t>
  </si>
  <si>
    <t>Одобрение объекта заинтересованной стороной 2</t>
  </si>
  <si>
    <t>Осмотр места установки</t>
  </si>
  <si>
    <t>Операция-предшест-венник*</t>
  </si>
  <si>
    <t>*ФФ - логическая связь "Финиш – финиш"
СС - логическая связь "Старт - старт"</t>
  </si>
  <si>
    <t>Итого дней на проект</t>
  </si>
  <si>
    <t>Дата начала проекта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</si>
</sst>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[$-F800]dddd\,\ mmmm\ dd\,\ yyyy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Symbol"/>
      <family val="1"/>
      <charset val="2"/>
    </font>
    <font>
      <b/>
      <sz val="11"/>
      <color rgb="FF3F3F3F"/>
      <name val="Calibri"/>
      <family val="2"/>
      <charset val="204"/>
      <scheme val="minor"/>
    </font>
    <font>
      <b/>
      <sz val="9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4" borderId="3" applyNumberFormat="0" applyAlignment="0" applyProtection="0"/>
  </cellStyleXfs>
  <cellXfs count="2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Border="1"/>
    <xf numFmtId="0" fontId="2" fillId="0" borderId="1" xfId="0" applyFont="1" applyFill="1" applyBorder="1" applyAlignment="1">
      <alignment horizontal="right" vertical="top" wrapText="1"/>
    </xf>
    <xf numFmtId="0" fontId="2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0" fillId="0" borderId="0" xfId="0" applyBorder="1"/>
    <xf numFmtId="0" fontId="5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 wrapText="1"/>
    </xf>
    <xf numFmtId="14" fontId="1" fillId="0" borderId="0" xfId="0" applyNumberFormat="1" applyFont="1"/>
    <xf numFmtId="0" fontId="9" fillId="4" borderId="3" xfId="1" applyFont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abSelected="1" workbookViewId="0">
      <selection activeCell="Q15" sqref="Q15"/>
    </sheetView>
  </sheetViews>
  <sheetFormatPr defaultRowHeight="15" x14ac:dyDescent="0.25"/>
  <cols>
    <col min="1" max="1" width="6.42578125" customWidth="1"/>
    <col min="2" max="2" width="31.140625" customWidth="1"/>
    <col min="3" max="3" width="9.28515625" bestFit="1" customWidth="1"/>
    <col min="4" max="4" width="11.28515625" customWidth="1"/>
    <col min="5" max="5" width="3.28515625" customWidth="1"/>
    <col min="6" max="6" width="3.7109375" customWidth="1"/>
    <col min="7" max="7" width="3.42578125" customWidth="1"/>
    <col min="8" max="8" width="3.85546875" customWidth="1"/>
    <col min="9" max="12" width="11.28515625" bestFit="1" customWidth="1"/>
    <col min="13" max="13" width="12.5703125" customWidth="1"/>
    <col min="14" max="14" width="9.28515625" bestFit="1" customWidth="1"/>
    <col min="16" max="16" width="10.140625" bestFit="1" customWidth="1"/>
    <col min="17" max="17" width="20.5703125" bestFit="1" customWidth="1"/>
  </cols>
  <sheetData>
    <row r="1" spans="1:17" x14ac:dyDescent="0.25">
      <c r="A1" s="22" t="s">
        <v>25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7" x14ac:dyDescent="0.25">
      <c r="A2" s="21" t="s">
        <v>15</v>
      </c>
      <c r="B2" s="21" t="s">
        <v>16</v>
      </c>
      <c r="C2" s="23" t="s">
        <v>14</v>
      </c>
      <c r="D2" s="21" t="s">
        <v>34</v>
      </c>
      <c r="E2" s="24" t="s">
        <v>22</v>
      </c>
      <c r="F2" s="24"/>
      <c r="G2" s="24"/>
      <c r="H2" s="24"/>
      <c r="I2" s="24" t="s">
        <v>23</v>
      </c>
      <c r="J2" s="24"/>
      <c r="K2" s="24"/>
      <c r="L2" s="24"/>
      <c r="M2" s="21" t="s">
        <v>17</v>
      </c>
      <c r="N2" s="21" t="s">
        <v>18</v>
      </c>
    </row>
    <row r="3" spans="1:17" ht="31.5" customHeight="1" x14ac:dyDescent="0.25">
      <c r="A3" s="21"/>
      <c r="B3" s="21"/>
      <c r="C3" s="23"/>
      <c r="D3" s="21"/>
      <c r="E3" s="2" t="s">
        <v>10</v>
      </c>
      <c r="F3" s="2" t="s">
        <v>11</v>
      </c>
      <c r="G3" s="2" t="s">
        <v>12</v>
      </c>
      <c r="H3" s="2" t="s">
        <v>13</v>
      </c>
      <c r="I3" s="2" t="s">
        <v>10</v>
      </c>
      <c r="J3" s="2" t="s">
        <v>11</v>
      </c>
      <c r="K3" s="2" t="s">
        <v>12</v>
      </c>
      <c r="L3" s="2" t="s">
        <v>13</v>
      </c>
      <c r="M3" s="21"/>
      <c r="N3" s="21"/>
      <c r="P3" s="27" t="s">
        <v>37</v>
      </c>
      <c r="Q3" s="25">
        <v>44449</v>
      </c>
    </row>
    <row r="4" spans="1:17" s="1" customFormat="1" ht="28.5" x14ac:dyDescent="0.25">
      <c r="A4" s="3">
        <v>1</v>
      </c>
      <c r="B4" s="4" t="s">
        <v>0</v>
      </c>
      <c r="C4" s="13">
        <v>15</v>
      </c>
      <c r="D4" s="5" t="s">
        <v>1</v>
      </c>
      <c r="E4" s="3">
        <v>1</v>
      </c>
      <c r="F4" s="2">
        <f t="shared" ref="F4:F15" si="0">E4+C4-1</f>
        <v>15</v>
      </c>
      <c r="G4" s="2">
        <f t="shared" ref="G4:G15" si="1">H4-C4+1</f>
        <v>1</v>
      </c>
      <c r="H4" s="2">
        <f>H5</f>
        <v>15</v>
      </c>
      <c r="I4" s="16">
        <f>WORKDAY($Q$3-1,E4)</f>
        <v>44449</v>
      </c>
      <c r="J4" s="16">
        <f t="shared" ref="J4:L4" si="2">WORKDAY($Q$3-1,F4)</f>
        <v>44469</v>
      </c>
      <c r="K4" s="16">
        <f t="shared" si="2"/>
        <v>44449</v>
      </c>
      <c r="L4" s="16">
        <f t="shared" si="2"/>
        <v>44469</v>
      </c>
      <c r="M4" s="3">
        <v>0</v>
      </c>
      <c r="N4" s="3">
        <f>H4-F4</f>
        <v>0</v>
      </c>
      <c r="P4" s="26"/>
    </row>
    <row r="5" spans="1:17" s="1" customFormat="1" ht="34.5" customHeight="1" x14ac:dyDescent="0.25">
      <c r="A5" s="3">
        <v>2</v>
      </c>
      <c r="B5" s="4" t="s">
        <v>31</v>
      </c>
      <c r="C5" s="13">
        <v>5</v>
      </c>
      <c r="D5" s="5" t="s">
        <v>19</v>
      </c>
      <c r="E5" s="2">
        <f>F4-5+1</f>
        <v>11</v>
      </c>
      <c r="F5" s="2">
        <f t="shared" si="0"/>
        <v>15</v>
      </c>
      <c r="G5" s="2">
        <f t="shared" si="1"/>
        <v>11</v>
      </c>
      <c r="H5" s="2">
        <f>G10-1</f>
        <v>15</v>
      </c>
      <c r="I5" s="16">
        <f t="shared" ref="I5:I15" si="3">WORKDAY($Q$3-1,E5)</f>
        <v>44463</v>
      </c>
      <c r="J5" s="16">
        <f t="shared" ref="J5:J15" si="4">WORKDAY($Q$3-1,F5)</f>
        <v>44469</v>
      </c>
      <c r="K5" s="16">
        <f t="shared" ref="K5:K15" si="5">WORKDAY($Q$3-1,G5)</f>
        <v>44463</v>
      </c>
      <c r="L5" s="16">
        <f t="shared" ref="L5:L15" si="6">WORKDAY($Q$3-1,H5)</f>
        <v>44469</v>
      </c>
      <c r="M5" s="3">
        <f>E7-F5-1</f>
        <v>0</v>
      </c>
      <c r="N5" s="3">
        <f>H5-F5</f>
        <v>0</v>
      </c>
    </row>
    <row r="6" spans="1:17" ht="30" x14ac:dyDescent="0.25">
      <c r="A6" s="6">
        <v>3</v>
      </c>
      <c r="B6" s="7" t="s">
        <v>32</v>
      </c>
      <c r="C6" s="14">
        <v>5</v>
      </c>
      <c r="D6" s="8" t="s">
        <v>20</v>
      </c>
      <c r="E6" s="9">
        <v>1</v>
      </c>
      <c r="F6" s="9">
        <f t="shared" si="0"/>
        <v>5</v>
      </c>
      <c r="G6" s="9">
        <f t="shared" si="1"/>
        <v>11</v>
      </c>
      <c r="H6" s="9">
        <f>G10-1</f>
        <v>15</v>
      </c>
      <c r="I6" s="16">
        <f t="shared" si="3"/>
        <v>44449</v>
      </c>
      <c r="J6" s="16">
        <f t="shared" si="4"/>
        <v>44455</v>
      </c>
      <c r="K6" s="16">
        <f t="shared" si="5"/>
        <v>44463</v>
      </c>
      <c r="L6" s="16">
        <f t="shared" si="6"/>
        <v>44469</v>
      </c>
      <c r="M6" s="6">
        <f>E7-F6-1</f>
        <v>10</v>
      </c>
      <c r="N6" s="6">
        <f>H6-F6</f>
        <v>10</v>
      </c>
    </row>
    <row r="7" spans="1:17" x14ac:dyDescent="0.25">
      <c r="A7" s="6">
        <v>4</v>
      </c>
      <c r="B7" s="7" t="s">
        <v>33</v>
      </c>
      <c r="C7" s="14">
        <v>4</v>
      </c>
      <c r="D7" s="8">
        <v>2.2999999999999998</v>
      </c>
      <c r="E7" s="9">
        <f>F5+1</f>
        <v>16</v>
      </c>
      <c r="F7" s="9">
        <f>E7+C7-1</f>
        <v>19</v>
      </c>
      <c r="G7" s="9">
        <f t="shared" si="1"/>
        <v>81</v>
      </c>
      <c r="H7" s="9">
        <f>G15-1</f>
        <v>84</v>
      </c>
      <c r="I7" s="16">
        <f t="shared" si="3"/>
        <v>44470</v>
      </c>
      <c r="J7" s="16">
        <f t="shared" si="4"/>
        <v>44475</v>
      </c>
      <c r="K7" s="16">
        <f t="shared" si="5"/>
        <v>44561</v>
      </c>
      <c r="L7" s="16">
        <f t="shared" si="6"/>
        <v>44566</v>
      </c>
      <c r="M7" s="6">
        <f>E15-F7-1</f>
        <v>65</v>
      </c>
      <c r="N7" s="6">
        <f t="shared" ref="N7:N15" si="7">H7-F7</f>
        <v>65</v>
      </c>
    </row>
    <row r="8" spans="1:17" x14ac:dyDescent="0.25">
      <c r="A8" s="6">
        <v>5</v>
      </c>
      <c r="B8" s="7" t="s">
        <v>2</v>
      </c>
      <c r="C8" s="14">
        <v>4</v>
      </c>
      <c r="D8" s="8">
        <v>2.2999999999999998</v>
      </c>
      <c r="E8" s="9">
        <f>F5+1</f>
        <v>16</v>
      </c>
      <c r="F8" s="9">
        <f t="shared" si="0"/>
        <v>19</v>
      </c>
      <c r="G8" s="9">
        <f t="shared" si="1"/>
        <v>48</v>
      </c>
      <c r="H8" s="9">
        <f>G9-1</f>
        <v>51</v>
      </c>
      <c r="I8" s="16">
        <f t="shared" si="3"/>
        <v>44470</v>
      </c>
      <c r="J8" s="16">
        <f t="shared" si="4"/>
        <v>44475</v>
      </c>
      <c r="K8" s="16">
        <f t="shared" si="5"/>
        <v>44516</v>
      </c>
      <c r="L8" s="16">
        <f t="shared" si="6"/>
        <v>44519</v>
      </c>
      <c r="M8" s="6">
        <f>E9-F8-1</f>
        <v>0</v>
      </c>
      <c r="N8" s="6">
        <f t="shared" si="7"/>
        <v>32</v>
      </c>
    </row>
    <row r="9" spans="1:17" ht="30" x14ac:dyDescent="0.25">
      <c r="A9" s="6">
        <v>6</v>
      </c>
      <c r="B9" s="7" t="s">
        <v>3</v>
      </c>
      <c r="C9" s="14">
        <v>3</v>
      </c>
      <c r="D9" s="8">
        <v>5</v>
      </c>
      <c r="E9" s="9">
        <f>F8+1</f>
        <v>20</v>
      </c>
      <c r="F9" s="9">
        <f t="shared" si="0"/>
        <v>22</v>
      </c>
      <c r="G9" s="9">
        <f t="shared" si="1"/>
        <v>52</v>
      </c>
      <c r="H9" s="9">
        <f>G13-1</f>
        <v>54</v>
      </c>
      <c r="I9" s="16">
        <f t="shared" si="3"/>
        <v>44476</v>
      </c>
      <c r="J9" s="16">
        <f t="shared" si="4"/>
        <v>44480</v>
      </c>
      <c r="K9" s="16">
        <f t="shared" si="5"/>
        <v>44522</v>
      </c>
      <c r="L9" s="16">
        <f t="shared" si="6"/>
        <v>44524</v>
      </c>
      <c r="M9" s="6">
        <f>E13-F9-1</f>
        <v>0</v>
      </c>
      <c r="N9" s="6">
        <f t="shared" si="7"/>
        <v>32</v>
      </c>
    </row>
    <row r="10" spans="1:17" s="1" customFormat="1" x14ac:dyDescent="0.25">
      <c r="A10" s="3">
        <v>7</v>
      </c>
      <c r="B10" s="4" t="s">
        <v>4</v>
      </c>
      <c r="C10" s="13">
        <v>15</v>
      </c>
      <c r="D10" s="5">
        <v>2.2999999999999998</v>
      </c>
      <c r="E10" s="2">
        <f>F5+1</f>
        <v>16</v>
      </c>
      <c r="F10" s="2">
        <f t="shared" si="0"/>
        <v>30</v>
      </c>
      <c r="G10" s="2">
        <f t="shared" si="1"/>
        <v>16</v>
      </c>
      <c r="H10" s="2">
        <f>G11-1</f>
        <v>30</v>
      </c>
      <c r="I10" s="16">
        <f t="shared" si="3"/>
        <v>44470</v>
      </c>
      <c r="J10" s="16">
        <f t="shared" si="4"/>
        <v>44490</v>
      </c>
      <c r="K10" s="16">
        <f t="shared" si="5"/>
        <v>44470</v>
      </c>
      <c r="L10" s="16">
        <f t="shared" si="6"/>
        <v>44490</v>
      </c>
      <c r="M10" s="3">
        <f>E11-F10-1</f>
        <v>0</v>
      </c>
      <c r="N10" s="3">
        <f t="shared" si="7"/>
        <v>0</v>
      </c>
    </row>
    <row r="11" spans="1:17" s="1" customFormat="1" x14ac:dyDescent="0.25">
      <c r="A11" s="3">
        <v>8</v>
      </c>
      <c r="B11" s="4" t="s">
        <v>5</v>
      </c>
      <c r="C11" s="13">
        <v>30</v>
      </c>
      <c r="D11" s="5">
        <v>7</v>
      </c>
      <c r="E11" s="2">
        <f>F10+1</f>
        <v>31</v>
      </c>
      <c r="F11" s="2">
        <f t="shared" si="0"/>
        <v>60</v>
      </c>
      <c r="G11" s="2">
        <f t="shared" si="1"/>
        <v>31</v>
      </c>
      <c r="H11" s="2">
        <f>G12-1</f>
        <v>60</v>
      </c>
      <c r="I11" s="16">
        <f t="shared" si="3"/>
        <v>44491</v>
      </c>
      <c r="J11" s="16">
        <f t="shared" si="4"/>
        <v>44532</v>
      </c>
      <c r="K11" s="16">
        <f t="shared" si="5"/>
        <v>44491</v>
      </c>
      <c r="L11" s="16">
        <f t="shared" si="6"/>
        <v>44532</v>
      </c>
      <c r="M11" s="3">
        <f>E12-F11-1</f>
        <v>0</v>
      </c>
      <c r="N11" s="3">
        <f t="shared" si="7"/>
        <v>0</v>
      </c>
    </row>
    <row r="12" spans="1:17" s="1" customFormat="1" x14ac:dyDescent="0.25">
      <c r="A12" s="3">
        <v>9</v>
      </c>
      <c r="B12" s="4" t="s">
        <v>6</v>
      </c>
      <c r="C12" s="13">
        <v>4</v>
      </c>
      <c r="D12" s="5">
        <v>8</v>
      </c>
      <c r="E12" s="2">
        <f>F11+1</f>
        <v>61</v>
      </c>
      <c r="F12" s="2">
        <f t="shared" si="0"/>
        <v>64</v>
      </c>
      <c r="G12" s="2">
        <f t="shared" si="1"/>
        <v>61</v>
      </c>
      <c r="H12" s="2">
        <f>G14-1</f>
        <v>64</v>
      </c>
      <c r="I12" s="16">
        <f t="shared" si="3"/>
        <v>44533</v>
      </c>
      <c r="J12" s="16">
        <f t="shared" si="4"/>
        <v>44538</v>
      </c>
      <c r="K12" s="16">
        <f t="shared" si="5"/>
        <v>44533</v>
      </c>
      <c r="L12" s="16">
        <f t="shared" si="6"/>
        <v>44538</v>
      </c>
      <c r="M12" s="3">
        <f>E14-F12-1</f>
        <v>0</v>
      </c>
      <c r="N12" s="3">
        <f t="shared" si="7"/>
        <v>0</v>
      </c>
    </row>
    <row r="13" spans="1:17" ht="30" x14ac:dyDescent="0.25">
      <c r="A13" s="6">
        <v>10</v>
      </c>
      <c r="B13" s="7" t="s">
        <v>7</v>
      </c>
      <c r="C13" s="14">
        <v>10</v>
      </c>
      <c r="D13" s="8">
        <v>6</v>
      </c>
      <c r="E13" s="9">
        <f>F9+1</f>
        <v>23</v>
      </c>
      <c r="F13" s="9">
        <f t="shared" si="0"/>
        <v>32</v>
      </c>
      <c r="G13" s="9">
        <f t="shared" si="1"/>
        <v>55</v>
      </c>
      <c r="H13" s="9">
        <f>G14-1</f>
        <v>64</v>
      </c>
      <c r="I13" s="16">
        <f t="shared" si="3"/>
        <v>44481</v>
      </c>
      <c r="J13" s="16">
        <f t="shared" si="4"/>
        <v>44494</v>
      </c>
      <c r="K13" s="16">
        <f t="shared" si="5"/>
        <v>44525</v>
      </c>
      <c r="L13" s="16">
        <f t="shared" si="6"/>
        <v>44538</v>
      </c>
      <c r="M13" s="6">
        <f>E14-F13-1</f>
        <v>32</v>
      </c>
      <c r="N13" s="6">
        <f t="shared" si="7"/>
        <v>32</v>
      </c>
    </row>
    <row r="14" spans="1:17" s="1" customFormat="1" ht="28.5" x14ac:dyDescent="0.25">
      <c r="A14" s="3">
        <v>11</v>
      </c>
      <c r="B14" s="4" t="s">
        <v>8</v>
      </c>
      <c r="C14" s="13">
        <v>20</v>
      </c>
      <c r="D14" s="5">
        <v>10.9</v>
      </c>
      <c r="E14" s="2">
        <f>F12+1</f>
        <v>65</v>
      </c>
      <c r="F14" s="2">
        <f t="shared" si="0"/>
        <v>84</v>
      </c>
      <c r="G14" s="2">
        <f t="shared" si="1"/>
        <v>65</v>
      </c>
      <c r="H14" s="2">
        <f>G15-1</f>
        <v>84</v>
      </c>
      <c r="I14" s="16">
        <f t="shared" si="3"/>
        <v>44539</v>
      </c>
      <c r="J14" s="16">
        <f t="shared" si="4"/>
        <v>44566</v>
      </c>
      <c r="K14" s="16">
        <f t="shared" si="5"/>
        <v>44539</v>
      </c>
      <c r="L14" s="16">
        <f t="shared" si="6"/>
        <v>44566</v>
      </c>
      <c r="M14" s="3">
        <f>E15-F14-1</f>
        <v>0</v>
      </c>
      <c r="N14" s="3">
        <f t="shared" si="7"/>
        <v>0</v>
      </c>
    </row>
    <row r="15" spans="1:17" s="1" customFormat="1" ht="28.5" x14ac:dyDescent="0.25">
      <c r="A15" s="3">
        <v>12</v>
      </c>
      <c r="B15" s="4" t="s">
        <v>9</v>
      </c>
      <c r="C15" s="13">
        <v>5</v>
      </c>
      <c r="D15" s="10" t="s">
        <v>21</v>
      </c>
      <c r="E15" s="2">
        <f>F14+1</f>
        <v>85</v>
      </c>
      <c r="F15" s="2">
        <f t="shared" si="0"/>
        <v>89</v>
      </c>
      <c r="G15" s="2">
        <f t="shared" si="1"/>
        <v>85</v>
      </c>
      <c r="H15" s="2">
        <f>F15</f>
        <v>89</v>
      </c>
      <c r="I15" s="16">
        <f t="shared" si="3"/>
        <v>44567</v>
      </c>
      <c r="J15" s="16">
        <f t="shared" si="4"/>
        <v>44573</v>
      </c>
      <c r="K15" s="16">
        <f t="shared" si="5"/>
        <v>44567</v>
      </c>
      <c r="L15" s="16">
        <f t="shared" si="6"/>
        <v>44573</v>
      </c>
      <c r="M15" s="3">
        <v>0</v>
      </c>
      <c r="N15" s="3">
        <f t="shared" si="7"/>
        <v>0</v>
      </c>
    </row>
    <row r="16" spans="1:17" x14ac:dyDescent="0.25">
      <c r="A16" s="11"/>
      <c r="B16" s="12" t="s">
        <v>36</v>
      </c>
      <c r="C16" s="15">
        <f>C4+C10+C11+C12+C14+C15</f>
        <v>89</v>
      </c>
      <c r="D16" s="9" t="s">
        <v>24</v>
      </c>
      <c r="E16" s="9" t="s">
        <v>24</v>
      </c>
      <c r="F16" s="9" t="s">
        <v>24</v>
      </c>
      <c r="G16" s="9" t="s">
        <v>24</v>
      </c>
      <c r="H16" s="9" t="s">
        <v>24</v>
      </c>
      <c r="I16" s="9" t="s">
        <v>24</v>
      </c>
      <c r="J16" s="9" t="s">
        <v>24</v>
      </c>
      <c r="K16" s="9" t="s">
        <v>24</v>
      </c>
      <c r="L16" s="9" t="s">
        <v>24</v>
      </c>
      <c r="M16" s="9" t="s">
        <v>24</v>
      </c>
      <c r="N16" s="9" t="s">
        <v>24</v>
      </c>
    </row>
    <row r="17" spans="1:10" ht="30" customHeight="1" x14ac:dyDescent="0.25">
      <c r="A17" s="18"/>
      <c r="B17" s="20" t="s">
        <v>35</v>
      </c>
      <c r="C17" s="20"/>
      <c r="D17" s="20"/>
      <c r="E17" s="20"/>
      <c r="F17" s="20"/>
      <c r="G17" s="20"/>
      <c r="H17" s="20"/>
    </row>
    <row r="18" spans="1:10" ht="15.75" customHeight="1" x14ac:dyDescent="0.25"/>
    <row r="19" spans="1:10" ht="15.75" customHeight="1" x14ac:dyDescent="0.25">
      <c r="B19" s="19" t="s">
        <v>26</v>
      </c>
      <c r="C19" s="19"/>
      <c r="D19" s="19"/>
      <c r="E19" s="19"/>
      <c r="F19" s="19"/>
      <c r="G19" s="19"/>
      <c r="H19" s="19"/>
      <c r="I19" s="19"/>
      <c r="J19" s="19"/>
    </row>
    <row r="20" spans="1:10" ht="15.75" customHeight="1" x14ac:dyDescent="0.25">
      <c r="B20" s="17" t="s">
        <v>27</v>
      </c>
      <c r="C20" s="17"/>
      <c r="D20" s="17"/>
      <c r="E20" s="17"/>
      <c r="F20" s="17"/>
      <c r="G20" s="17"/>
      <c r="H20" s="17"/>
      <c r="I20" s="17"/>
      <c r="J20" s="17"/>
    </row>
    <row r="21" spans="1:10" ht="15.75" customHeight="1" x14ac:dyDescent="0.25">
      <c r="B21" s="17" t="s">
        <v>28</v>
      </c>
      <c r="C21" s="17"/>
      <c r="D21" s="17"/>
      <c r="E21" s="17"/>
      <c r="F21" s="17"/>
      <c r="G21" s="17"/>
      <c r="H21" s="17"/>
      <c r="I21" s="17"/>
      <c r="J21" s="17"/>
    </row>
    <row r="22" spans="1:10" ht="15.75" customHeight="1" x14ac:dyDescent="0.25">
      <c r="B22" s="17" t="s">
        <v>29</v>
      </c>
      <c r="C22" s="17"/>
      <c r="D22" s="17"/>
      <c r="E22" s="17"/>
      <c r="F22" s="17"/>
      <c r="G22" s="17"/>
      <c r="H22" s="17"/>
      <c r="I22" s="17"/>
      <c r="J22" s="17"/>
    </row>
    <row r="23" spans="1:10" ht="15.75" x14ac:dyDescent="0.25">
      <c r="B23" s="17" t="s">
        <v>30</v>
      </c>
      <c r="C23" s="17"/>
      <c r="D23" s="17"/>
      <c r="E23" s="17"/>
      <c r="F23" s="17"/>
      <c r="G23" s="17"/>
      <c r="H23" s="17"/>
      <c r="I23" s="17"/>
      <c r="J23" s="17"/>
    </row>
  </sheetData>
  <mergeCells count="10">
    <mergeCell ref="B17:H17"/>
    <mergeCell ref="M2:M3"/>
    <mergeCell ref="N2:N3"/>
    <mergeCell ref="A1:N1"/>
    <mergeCell ref="A2:A3"/>
    <mergeCell ref="B2:B3"/>
    <mergeCell ref="C2:C3"/>
    <mergeCell ref="D2:D3"/>
    <mergeCell ref="E2:H2"/>
    <mergeCell ref="I2:L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Станислав</dc:creator>
  <cp:lastModifiedBy>Давыдов</cp:lastModifiedBy>
  <cp:lastPrinted>2016-11-24T06:22:13Z</cp:lastPrinted>
  <dcterms:created xsi:type="dcterms:W3CDTF">2016-11-18T17:10:37Z</dcterms:created>
  <dcterms:modified xsi:type="dcterms:W3CDTF">2021-11-23T16:22:42Z</dcterms:modified>
</cp:coreProperties>
</file>